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7" activeTab="1"/>
  </bookViews>
  <sheets>
    <sheet name="Dateneingabe" sheetId="1" r:id="rId1"/>
    <sheet name="Ergebnisdarstellung" sheetId="2" r:id="rId2"/>
  </sheets>
  <definedNames/>
  <calcPr fullCalcOnLoad="1"/>
</workbook>
</file>

<file path=xl/sharedStrings.xml><?xml version="1.0" encoding="utf-8"?>
<sst xmlns="http://schemas.openxmlformats.org/spreadsheetml/2006/main" count="63" uniqueCount="59">
  <si>
    <t>Anhänge-, Stütz-, Achs- und Radlasten sowie die Gesamtmassen von Zugfahrzeug, Anhänger und der Kombination der beiden Einzelfahrzeuge</t>
  </si>
  <si>
    <r>
      <t xml:space="preserve">Hier trägst Du bitte in die rot unterlegten Felder die folgenden Daten aus Deinen Fahrzeugunterlagen ein: </t>
    </r>
    <r>
      <rPr>
        <sz val="12"/>
        <rFont val="Arial"/>
        <family val="2"/>
      </rPr>
      <t>(sollten in Deiner Betriebsanleitung bzw. im Feld 22 Deiner Zulassungsbescheinigung höhere Werte als die in den angegebenen Feldern eingetragen sein so musst Du diese übernehmen)</t>
    </r>
  </si>
  <si>
    <t>Kg</t>
  </si>
  <si>
    <t>zulässige Gesamtmasse Zugfahrzeug (Feld F Zulassungsbescheinigung):</t>
  </si>
  <si>
    <t>zulässige Achslast Zugfahrzeug Vorderachse (Feld 7.1 Zulassungsbescheinigung):</t>
  </si>
  <si>
    <t>zulässige Achslast Zugfahrzeug Hinterachse (Feld 7.2 Zulassungsbescheinigung):</t>
  </si>
  <si>
    <t>zulässige Anhängelast Zugfahrzeug (Feld O Zulassungsbescheinigung):</t>
  </si>
  <si>
    <t>zulässige Stützlast Zugfahrzeug (Feld 13 Zulassungsbescheinigung):</t>
  </si>
  <si>
    <t>Lastindex LI Vorderräder (die 2-3stellige Zahl in der Reifenbezeichnung [Feld 15.1 der Zulassungsbescheinigung] nach der Felgengröße. Beispiel: 225/65R17 102 V; hier gilt die 102 ):</t>
  </si>
  <si>
    <t>Lastindex LI Hinterräder (die 2-3stellige Zahl in der Reifenbezeichnung [Feld 15.2 der Zulassungsbescheinigung] nach der Felgengröße. Beispiel: 225/65R17 102 V; hier gilt die 102 ):</t>
  </si>
  <si>
    <t>vom Fahrzeughersteller vorgegebenes maximale Gewicht für Fahrzeugkombinationen (Typenschild, 2. Gewichtsangabe oder CoC Ziffer 16.4)</t>
  </si>
  <si>
    <t>zulässige Gesamtmasse Anhänger (Feld F Zulassungsbescheinigung):</t>
  </si>
  <si>
    <t>zulässige Achslast Anhänger (bei Tandemachsern der 1. Achse [Feld 7.1 Zulassungsbescheinigung]):</t>
  </si>
  <si>
    <t>Bei Tandemachser zulässige Achslast2. Achse (Feld 7.2 Zulassungsbescheinigung):</t>
  </si>
  <si>
    <t>zulässige Stützlast Anhänger (Feld 13 Zulassungsbescheinigung):</t>
  </si>
  <si>
    <t>Lastindex Anhängerräder (die 2-3stellige Zahl in der Reifenbezeichnung [Feld 15 der Zulassungsbescheinigung] nach der Felgengröße. Beispiel: 225/65R17 96 V; hier gilt die 96 ):</t>
  </si>
  <si>
    <t>hier musst Du jetzt die von Dir tatsächlich gewogenen Gewichte eintragen:</t>
  </si>
  <si>
    <t>A) wenn Du mittels einer Radlastwaage die einzelnen Radlasten gewogen hast:</t>
  </si>
  <si>
    <t>Zugfahrzeug Radlast vorne links:</t>
  </si>
  <si>
    <t>Zugfahrzeug Radlast vorne rechts:</t>
  </si>
  <si>
    <t>Zugfahrzeug Radlast hinten links:</t>
  </si>
  <si>
    <t>Zugfahrzeug Radlast hinten rechts:</t>
  </si>
  <si>
    <t>Anhänger Radlast links (bei Tandemachser vorne links):</t>
  </si>
  <si>
    <t xml:space="preserve">Anhänger Radlast rechts (bei Tandemachser vorne rechts): </t>
  </si>
  <si>
    <t>bei Tandemachser hinten links:</t>
  </si>
  <si>
    <t xml:space="preserve">bei Tandemachser hinten rechts: </t>
  </si>
  <si>
    <t>B) wenn Du mittels einer Fahrzeugwaage entsprechend der „Tipps zum Wiegen“ vorgegangen bist (für diese Tabelle gehe ich davon aus, dass Du zuerst die linke Fahrzeugseite gewogen hast. Falls Du die rechten Seite gewogen hast, tust Du so, als wäre es die linke gewesen. In der Ergebnistabelle musst Du lediglich gedanklich links durch rechts ersetzen....) :</t>
  </si>
  <si>
    <t>Zugfahrzeug linke Seite komplett:</t>
  </si>
  <si>
    <t>Anhänger linke Seite (bei Tandemachser nur vorderes Rad:</t>
  </si>
  <si>
    <t>bei Tandemachser komplette Fahrzeugseite:</t>
  </si>
  <si>
    <t>Vorderachse Zugfahrzeug:</t>
  </si>
  <si>
    <t>Zugfahrzeug komplett:</t>
  </si>
  <si>
    <t>Achse Anhänger (bei Tandemachser nur vordere Achse):</t>
  </si>
  <si>
    <t>bei Tandemachser komplettes Fahrzeug:</t>
  </si>
  <si>
    <t>C) jetzt nur noch abkuppeln und die Stützlast wiegen:</t>
  </si>
  <si>
    <t>Stützlast:</t>
  </si>
  <si>
    <t>Gegenüberstellung der zulässigen Gewichte mit den tatsächlichen</t>
  </si>
  <si>
    <t>zulässig</t>
  </si>
  <si>
    <t>gewogen</t>
  </si>
  <si>
    <t>Zugfahrzeug:</t>
  </si>
  <si>
    <t>Radlast vorne links:</t>
  </si>
  <si>
    <t>Radlast vorne rechts:</t>
  </si>
  <si>
    <t>Radlast hinten links:</t>
  </si>
  <si>
    <t>Radlast hinten rechts:</t>
  </si>
  <si>
    <t>Achslast Vorderachse:</t>
  </si>
  <si>
    <t>Achslast Hinterachse:</t>
  </si>
  <si>
    <t>Gesamtmasse:</t>
  </si>
  <si>
    <t>Anhängelast:</t>
  </si>
  <si>
    <t>Anhänger:</t>
  </si>
  <si>
    <t>Radlast links (Tandemachser vordere Achse):</t>
  </si>
  <si>
    <t>Radlast rechts (Tandemachser vordere Achse):</t>
  </si>
  <si>
    <t>Tandemachser Radlast hinten links:</t>
  </si>
  <si>
    <t>Tandemachser Radlast hinten rechts:</t>
  </si>
  <si>
    <t>Achslast (Tandemachser Vorderachse):</t>
  </si>
  <si>
    <t>Achslast (Tandemachser Hinterachse):</t>
  </si>
  <si>
    <t>Fahrzeugkombination:</t>
  </si>
  <si>
    <t>Zwischenrechnung:</t>
  </si>
  <si>
    <t>anzurechnende Stützlast bei zGm Fahrzeugkombination:</t>
  </si>
  <si>
    <t>Mindeststützlast:</t>
  </si>
</sst>
</file>

<file path=xl/styles.xml><?xml version="1.0" encoding="utf-8"?>
<styleSheet xmlns="http://schemas.openxmlformats.org/spreadsheetml/2006/main">
  <numFmts count="1">
    <numFmt numFmtId="164" formatCode="GENERAL"/>
  </numFmts>
  <fonts count="5">
    <font>
      <sz val="10"/>
      <name val="Arial"/>
      <family val="2"/>
    </font>
    <font>
      <sz val="12"/>
      <name val="Arial"/>
      <family val="2"/>
    </font>
    <font>
      <b/>
      <u val="single"/>
      <sz val="14"/>
      <name val="Arial"/>
      <family val="2"/>
    </font>
    <font>
      <b/>
      <sz val="12"/>
      <name val="Arial"/>
      <family val="2"/>
    </font>
    <font>
      <sz val="14"/>
      <name val="Arial"/>
      <family val="2"/>
    </font>
  </fonts>
  <fills count="4">
    <fill>
      <patternFill/>
    </fill>
    <fill>
      <patternFill patternType="gray125"/>
    </fill>
    <fill>
      <patternFill patternType="solid">
        <fgColor indexed="31"/>
        <bgColor indexed="64"/>
      </patternFill>
    </fill>
    <fill>
      <patternFill patternType="solid">
        <fgColor indexed="29"/>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
    <xf numFmtId="164" fontId="0" fillId="0" borderId="0" xfId="0" applyAlignment="1">
      <alignment/>
    </xf>
    <xf numFmtId="164" fontId="1" fillId="0" borderId="0" xfId="0" applyFont="1" applyAlignment="1" applyProtection="1">
      <alignment/>
      <protection locked="0"/>
    </xf>
    <xf numFmtId="164" fontId="2" fillId="0" borderId="0" xfId="0" applyFont="1" applyAlignment="1" applyProtection="1">
      <alignment horizontal="center" vertical="center" wrapText="1"/>
      <protection/>
    </xf>
    <xf numFmtId="164" fontId="2" fillId="0" borderId="0" xfId="0" applyFont="1" applyAlignment="1" applyProtection="1">
      <alignment horizontal="center" vertical="center"/>
      <protection locked="0"/>
    </xf>
    <xf numFmtId="164" fontId="3" fillId="0" borderId="0" xfId="0" applyFont="1" applyAlignment="1" applyProtection="1">
      <alignment wrapText="1"/>
      <protection/>
    </xf>
    <xf numFmtId="164" fontId="3" fillId="0" borderId="0" xfId="0" applyFont="1" applyAlignment="1" applyProtection="1">
      <alignment/>
      <protection locked="0"/>
    </xf>
    <xf numFmtId="164" fontId="1" fillId="0" borderId="0" xfId="0" applyFont="1" applyAlignment="1" applyProtection="1">
      <alignment/>
      <protection/>
    </xf>
    <xf numFmtId="164" fontId="1" fillId="0" borderId="0" xfId="0" applyFont="1" applyAlignment="1" applyProtection="1">
      <alignment horizontal="right" vertical="center"/>
      <protection/>
    </xf>
    <xf numFmtId="164" fontId="1" fillId="2" borderId="0" xfId="0" applyFont="1" applyFill="1" applyAlignment="1" applyProtection="1">
      <alignment vertical="center" wrapText="1"/>
      <protection/>
    </xf>
    <xf numFmtId="164" fontId="1" fillId="3" borderId="0" xfId="0" applyFont="1" applyFill="1" applyAlignment="1" applyProtection="1">
      <alignment horizontal="right" vertical="center"/>
      <protection locked="0"/>
    </xf>
    <xf numFmtId="164" fontId="1" fillId="0" borderId="0" xfId="0" applyFont="1" applyAlignment="1" applyProtection="1">
      <alignment vertical="center"/>
      <protection locked="0"/>
    </xf>
    <xf numFmtId="164" fontId="1" fillId="0" borderId="0" xfId="0" applyFont="1" applyFill="1" applyAlignment="1" applyProtection="1">
      <alignment/>
      <protection/>
    </xf>
    <xf numFmtId="164" fontId="1" fillId="0" borderId="0" xfId="0" applyFont="1" applyFill="1" applyAlignment="1" applyProtection="1">
      <alignment/>
      <protection locked="0"/>
    </xf>
    <xf numFmtId="164" fontId="3" fillId="2" borderId="0" xfId="0" applyFont="1" applyFill="1" applyAlignment="1" applyProtection="1">
      <alignment vertical="center" wrapText="1"/>
      <protection/>
    </xf>
    <xf numFmtId="164" fontId="1" fillId="2" borderId="0" xfId="0" applyFont="1" applyFill="1" applyAlignment="1" applyProtection="1">
      <alignment horizontal="left" vertical="center"/>
      <protection/>
    </xf>
    <xf numFmtId="164" fontId="1" fillId="3" borderId="0" xfId="0" applyFont="1" applyFill="1" applyAlignment="1" applyProtection="1">
      <alignment/>
      <protection locked="0"/>
    </xf>
    <xf numFmtId="164" fontId="1" fillId="2" borderId="0" xfId="0" applyFont="1" applyFill="1" applyAlignment="1" applyProtection="1">
      <alignment/>
      <protection/>
    </xf>
    <xf numFmtId="164" fontId="1" fillId="0" borderId="0" xfId="0" applyFont="1" applyAlignment="1">
      <alignment/>
    </xf>
    <xf numFmtId="164" fontId="1" fillId="0" borderId="0" xfId="0" applyFont="1" applyAlignment="1">
      <alignment horizontal="right" vertical="center"/>
    </xf>
    <xf numFmtId="164" fontId="3" fillId="0" borderId="0" xfId="0" applyFont="1" applyAlignment="1">
      <alignment horizontal="center"/>
    </xf>
    <xf numFmtId="164" fontId="2" fillId="0" borderId="0" xfId="0" applyFont="1" applyAlignment="1">
      <alignment horizontal="center" vertical="center" wrapText="1"/>
    </xf>
    <xf numFmtId="164" fontId="4" fillId="0" borderId="0" xfId="0" applyFont="1" applyAlignment="1">
      <alignment/>
    </xf>
    <xf numFmtId="164" fontId="1" fillId="0" borderId="0" xfId="0" applyFont="1" applyAlignment="1">
      <alignment horizontal="center" vertical="center"/>
    </xf>
    <xf numFmtId="164" fontId="3" fillId="0" borderId="0" xfId="0" applyFont="1" applyAlignment="1">
      <alignment horizontal="left" vertical="center"/>
    </xf>
    <xf numFmtId="164" fontId="3" fillId="0" borderId="0" xfId="0" applyFont="1" applyAlignment="1">
      <alignment horizontal="center" vertical="center"/>
    </xf>
    <xf numFmtId="164" fontId="1" fillId="0" borderId="0" xfId="0" applyFont="1" applyAlignment="1">
      <alignment horizontal="left" vertical="center"/>
    </xf>
    <xf numFmtId="164" fontId="3" fillId="2" borderId="0" xfId="0" applyFont="1" applyFill="1" applyAlignment="1">
      <alignment horizontal="left" vertical="center"/>
    </xf>
    <xf numFmtId="164" fontId="1" fillId="2" borderId="0" xfId="0" applyFont="1" applyFill="1" applyAlignment="1">
      <alignment horizontal="right" vertical="center"/>
    </xf>
    <xf numFmtId="164" fontId="1" fillId="2"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6666"/>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1"/>
  <sheetViews>
    <sheetView workbookViewId="0" topLeftCell="A37">
      <selection activeCell="G41" sqref="G41"/>
    </sheetView>
  </sheetViews>
  <sheetFormatPr defaultColWidth="12.57421875" defaultRowHeight="12.75"/>
  <cols>
    <col min="1" max="16384" width="11.57421875" style="1" customWidth="1"/>
  </cols>
  <sheetData>
    <row r="1" spans="1:7" s="3" customFormat="1" ht="12.75" customHeight="1">
      <c r="A1" s="2" t="s">
        <v>0</v>
      </c>
      <c r="B1" s="2"/>
      <c r="C1" s="2"/>
      <c r="D1" s="2"/>
      <c r="E1" s="2"/>
      <c r="F1" s="2"/>
      <c r="G1" s="2"/>
    </row>
    <row r="3" spans="1:6" s="5" customFormat="1" ht="71.25" customHeight="1">
      <c r="A3" s="4" t="s">
        <v>1</v>
      </c>
      <c r="B3" s="4"/>
      <c r="C3" s="4"/>
      <c r="D3" s="4"/>
      <c r="E3" s="4"/>
      <c r="F3" s="4"/>
    </row>
    <row r="4" spans="1:7" ht="20.25" customHeight="1">
      <c r="A4" s="6"/>
      <c r="B4" s="6"/>
      <c r="C4" s="6"/>
      <c r="D4" s="6"/>
      <c r="E4" s="6"/>
      <c r="F4" s="6"/>
      <c r="G4" s="7" t="s">
        <v>2</v>
      </c>
    </row>
    <row r="5" spans="1:7" s="10" customFormat="1" ht="42" customHeight="1">
      <c r="A5" s="8" t="s">
        <v>3</v>
      </c>
      <c r="B5" s="8"/>
      <c r="C5" s="8"/>
      <c r="D5" s="8"/>
      <c r="E5" s="8"/>
      <c r="F5" s="8"/>
      <c r="G5" s="9">
        <v>0</v>
      </c>
    </row>
    <row r="6" spans="1:7" ht="42" customHeight="1">
      <c r="A6" s="8" t="s">
        <v>4</v>
      </c>
      <c r="B6" s="8"/>
      <c r="C6" s="8"/>
      <c r="D6" s="8"/>
      <c r="E6" s="8"/>
      <c r="F6" s="8"/>
      <c r="G6" s="9">
        <v>0</v>
      </c>
    </row>
    <row r="7" spans="1:7" ht="42" customHeight="1">
      <c r="A7" s="8" t="s">
        <v>5</v>
      </c>
      <c r="B7" s="8"/>
      <c r="C7" s="8"/>
      <c r="D7" s="8"/>
      <c r="E7" s="8"/>
      <c r="F7" s="8"/>
      <c r="G7" s="9">
        <v>0</v>
      </c>
    </row>
    <row r="8" spans="1:7" ht="42" customHeight="1">
      <c r="A8" s="8" t="s">
        <v>6</v>
      </c>
      <c r="B8" s="8"/>
      <c r="C8" s="8"/>
      <c r="D8" s="8"/>
      <c r="E8" s="8"/>
      <c r="F8" s="8"/>
      <c r="G8" s="9">
        <v>0</v>
      </c>
    </row>
    <row r="9" spans="1:7" ht="42" customHeight="1">
      <c r="A9" s="8" t="s">
        <v>7</v>
      </c>
      <c r="B9" s="8"/>
      <c r="C9" s="8"/>
      <c r="D9" s="8"/>
      <c r="E9" s="8"/>
      <c r="F9" s="8"/>
      <c r="G9" s="9">
        <v>0</v>
      </c>
    </row>
    <row r="10" spans="1:7" ht="56.25" customHeight="1">
      <c r="A10" s="8" t="s">
        <v>8</v>
      </c>
      <c r="B10" s="8"/>
      <c r="C10" s="8"/>
      <c r="D10" s="8"/>
      <c r="E10" s="8"/>
      <c r="F10" s="8"/>
      <c r="G10" s="9">
        <v>0</v>
      </c>
    </row>
    <row r="11" spans="1:7" ht="56.25" customHeight="1">
      <c r="A11" s="8" t="s">
        <v>9</v>
      </c>
      <c r="B11" s="8"/>
      <c r="C11" s="8"/>
      <c r="D11" s="8"/>
      <c r="E11" s="8"/>
      <c r="F11" s="8"/>
      <c r="G11" s="9">
        <v>0</v>
      </c>
    </row>
    <row r="12" spans="1:7" ht="56.25" customHeight="1">
      <c r="A12" s="8" t="s">
        <v>10</v>
      </c>
      <c r="B12" s="8"/>
      <c r="C12" s="8"/>
      <c r="D12" s="8"/>
      <c r="E12" s="8"/>
      <c r="F12" s="8"/>
      <c r="G12" s="9">
        <v>0</v>
      </c>
    </row>
    <row r="13" spans="1:7" ht="42" customHeight="1">
      <c r="A13" s="8" t="s">
        <v>11</v>
      </c>
      <c r="B13" s="8"/>
      <c r="C13" s="8"/>
      <c r="D13" s="8"/>
      <c r="E13" s="8"/>
      <c r="F13" s="8"/>
      <c r="G13" s="9">
        <v>0</v>
      </c>
    </row>
    <row r="14" spans="1:7" ht="42" customHeight="1">
      <c r="A14" s="8" t="s">
        <v>12</v>
      </c>
      <c r="B14" s="8"/>
      <c r="C14" s="8"/>
      <c r="D14" s="8"/>
      <c r="E14" s="8"/>
      <c r="F14" s="8"/>
      <c r="G14" s="9">
        <v>0</v>
      </c>
    </row>
    <row r="15" spans="1:7" ht="42" customHeight="1">
      <c r="A15" s="8" t="s">
        <v>13</v>
      </c>
      <c r="B15" s="8"/>
      <c r="C15" s="8"/>
      <c r="D15" s="8"/>
      <c r="E15" s="8"/>
      <c r="F15" s="8"/>
      <c r="G15" s="9">
        <v>0</v>
      </c>
    </row>
    <row r="16" spans="1:7" ht="42" customHeight="1">
      <c r="A16" s="8" t="s">
        <v>14</v>
      </c>
      <c r="B16" s="8"/>
      <c r="C16" s="8"/>
      <c r="D16" s="8"/>
      <c r="E16" s="8"/>
      <c r="F16" s="8"/>
      <c r="G16" s="9">
        <v>0</v>
      </c>
    </row>
    <row r="17" spans="1:7" ht="42" customHeight="1">
      <c r="A17" s="8" t="s">
        <v>15</v>
      </c>
      <c r="B17" s="8"/>
      <c r="C17" s="8"/>
      <c r="D17" s="8"/>
      <c r="E17" s="8"/>
      <c r="F17" s="8"/>
      <c r="G17" s="9">
        <v>0</v>
      </c>
    </row>
    <row r="18" spans="1:7" ht="42" customHeight="1">
      <c r="A18" s="11"/>
      <c r="B18" s="11"/>
      <c r="C18" s="11"/>
      <c r="D18" s="11"/>
      <c r="E18" s="11"/>
      <c r="F18" s="11"/>
      <c r="G18" s="12"/>
    </row>
    <row r="19" spans="1:7" ht="42" customHeight="1">
      <c r="A19" s="13" t="s">
        <v>16</v>
      </c>
      <c r="B19" s="13"/>
      <c r="C19" s="13"/>
      <c r="D19" s="13"/>
      <c r="E19" s="13"/>
      <c r="F19" s="13"/>
      <c r="G19" s="12"/>
    </row>
    <row r="20" spans="1:7" ht="42" customHeight="1">
      <c r="A20" s="8" t="s">
        <v>17</v>
      </c>
      <c r="B20" s="8"/>
      <c r="C20" s="8"/>
      <c r="D20" s="8"/>
      <c r="E20" s="8"/>
      <c r="F20" s="8"/>
      <c r="G20" s="12"/>
    </row>
    <row r="21" spans="1:7" ht="42" customHeight="1">
      <c r="A21" s="14" t="s">
        <v>18</v>
      </c>
      <c r="B21" s="14"/>
      <c r="C21" s="14"/>
      <c r="D21" s="14"/>
      <c r="E21" s="14"/>
      <c r="F21" s="14"/>
      <c r="G21" s="15">
        <v>0</v>
      </c>
    </row>
    <row r="22" spans="1:7" ht="42" customHeight="1">
      <c r="A22" s="14" t="s">
        <v>19</v>
      </c>
      <c r="B22" s="14"/>
      <c r="C22" s="14"/>
      <c r="D22" s="14"/>
      <c r="E22" s="14"/>
      <c r="F22" s="14"/>
      <c r="G22" s="15">
        <v>0</v>
      </c>
    </row>
    <row r="23" spans="1:7" ht="42" customHeight="1">
      <c r="A23" s="14" t="s">
        <v>20</v>
      </c>
      <c r="B23" s="14"/>
      <c r="C23" s="14"/>
      <c r="D23" s="14"/>
      <c r="E23" s="14"/>
      <c r="F23" s="14"/>
      <c r="G23" s="15">
        <v>0</v>
      </c>
    </row>
    <row r="24" spans="1:7" ht="42" customHeight="1">
      <c r="A24" s="14" t="s">
        <v>21</v>
      </c>
      <c r="B24" s="14"/>
      <c r="C24" s="14"/>
      <c r="D24" s="14"/>
      <c r="E24" s="14"/>
      <c r="F24" s="14"/>
      <c r="G24" s="15">
        <v>0</v>
      </c>
    </row>
    <row r="25" spans="1:7" ht="42" customHeight="1">
      <c r="A25" s="14" t="s">
        <v>22</v>
      </c>
      <c r="B25" s="14"/>
      <c r="C25" s="14"/>
      <c r="D25" s="14"/>
      <c r="E25" s="14"/>
      <c r="F25" s="14"/>
      <c r="G25" s="15">
        <v>0</v>
      </c>
    </row>
    <row r="26" spans="1:7" ht="42" customHeight="1">
      <c r="A26" s="14" t="s">
        <v>23</v>
      </c>
      <c r="B26" s="14"/>
      <c r="C26" s="14"/>
      <c r="D26" s="14"/>
      <c r="E26" s="14"/>
      <c r="F26" s="14"/>
      <c r="G26" s="15">
        <v>0</v>
      </c>
    </row>
    <row r="27" spans="1:7" ht="42" customHeight="1">
      <c r="A27" s="14" t="s">
        <v>24</v>
      </c>
      <c r="B27" s="14"/>
      <c r="C27" s="14"/>
      <c r="D27" s="14"/>
      <c r="E27" s="14"/>
      <c r="F27" s="14"/>
      <c r="G27" s="15">
        <v>0</v>
      </c>
    </row>
    <row r="28" spans="1:7" ht="42" customHeight="1">
      <c r="A28" s="14" t="s">
        <v>25</v>
      </c>
      <c r="B28" s="14"/>
      <c r="C28" s="14"/>
      <c r="D28" s="14"/>
      <c r="E28" s="14"/>
      <c r="F28" s="14"/>
      <c r="G28" s="15">
        <v>0</v>
      </c>
    </row>
    <row r="29" spans="1:7" ht="42" customHeight="1">
      <c r="A29" s="14"/>
      <c r="B29" s="14"/>
      <c r="C29" s="14"/>
      <c r="D29" s="14"/>
      <c r="E29" s="14"/>
      <c r="F29" s="14"/>
      <c r="G29" s="12"/>
    </row>
    <row r="30" spans="1:7" ht="96" customHeight="1">
      <c r="A30" s="8" t="s">
        <v>26</v>
      </c>
      <c r="B30" s="8"/>
      <c r="C30" s="8"/>
      <c r="D30" s="8"/>
      <c r="E30" s="8"/>
      <c r="F30" s="8"/>
      <c r="G30" s="12"/>
    </row>
    <row r="31" spans="1:7" ht="42" customHeight="1">
      <c r="A31" s="14" t="s">
        <v>18</v>
      </c>
      <c r="B31" s="14"/>
      <c r="C31" s="14"/>
      <c r="D31" s="14"/>
      <c r="E31" s="14"/>
      <c r="F31" s="14"/>
      <c r="G31" s="15">
        <v>0</v>
      </c>
    </row>
    <row r="32" spans="1:7" ht="42" customHeight="1">
      <c r="A32" s="14" t="s">
        <v>27</v>
      </c>
      <c r="B32" s="14"/>
      <c r="C32" s="14"/>
      <c r="D32" s="14"/>
      <c r="E32" s="14"/>
      <c r="F32" s="14"/>
      <c r="G32" s="15">
        <v>0</v>
      </c>
    </row>
    <row r="33" spans="1:7" ht="42" customHeight="1">
      <c r="A33" s="14" t="s">
        <v>28</v>
      </c>
      <c r="B33" s="14"/>
      <c r="C33" s="14"/>
      <c r="D33" s="14"/>
      <c r="E33" s="14"/>
      <c r="F33" s="14"/>
      <c r="G33" s="15">
        <v>0</v>
      </c>
    </row>
    <row r="34" spans="1:7" ht="42" customHeight="1">
      <c r="A34" s="14" t="s">
        <v>29</v>
      </c>
      <c r="B34" s="14"/>
      <c r="C34" s="14"/>
      <c r="D34" s="14"/>
      <c r="E34" s="14"/>
      <c r="F34" s="14"/>
      <c r="G34" s="15">
        <v>0</v>
      </c>
    </row>
    <row r="35" spans="1:7" ht="42" customHeight="1">
      <c r="A35" s="14" t="s">
        <v>30</v>
      </c>
      <c r="B35" s="14"/>
      <c r="C35" s="14"/>
      <c r="D35" s="14"/>
      <c r="E35" s="14"/>
      <c r="F35" s="14"/>
      <c r="G35" s="15">
        <v>0</v>
      </c>
    </row>
    <row r="36" spans="1:7" ht="42" customHeight="1">
      <c r="A36" s="14" t="s">
        <v>31</v>
      </c>
      <c r="B36" s="14"/>
      <c r="C36" s="14"/>
      <c r="D36" s="14"/>
      <c r="E36" s="14"/>
      <c r="F36" s="14"/>
      <c r="G36" s="15">
        <v>0</v>
      </c>
    </row>
    <row r="37" spans="1:7" ht="42" customHeight="1">
      <c r="A37" s="14" t="s">
        <v>32</v>
      </c>
      <c r="B37" s="14"/>
      <c r="C37" s="14"/>
      <c r="D37" s="14"/>
      <c r="E37" s="14"/>
      <c r="F37" s="14"/>
      <c r="G37" s="15">
        <v>0</v>
      </c>
    </row>
    <row r="38" spans="1:7" ht="42" customHeight="1">
      <c r="A38" s="14" t="s">
        <v>33</v>
      </c>
      <c r="B38" s="14"/>
      <c r="C38" s="14"/>
      <c r="D38" s="14"/>
      <c r="E38" s="14"/>
      <c r="F38" s="14"/>
      <c r="G38" s="15">
        <v>0</v>
      </c>
    </row>
    <row r="39" spans="1:7" ht="12.75">
      <c r="A39" s="16"/>
      <c r="B39" s="16"/>
      <c r="C39" s="16"/>
      <c r="D39" s="16"/>
      <c r="E39" s="16"/>
      <c r="F39" s="16"/>
      <c r="G39" s="12"/>
    </row>
    <row r="40" spans="1:7" ht="42" customHeight="1">
      <c r="A40" s="8" t="s">
        <v>34</v>
      </c>
      <c r="B40" s="8"/>
      <c r="C40" s="8"/>
      <c r="D40" s="8"/>
      <c r="E40" s="8"/>
      <c r="F40" s="8"/>
      <c r="G40" s="12"/>
    </row>
    <row r="41" spans="1:7" ht="42" customHeight="1">
      <c r="A41" s="14" t="s">
        <v>35</v>
      </c>
      <c r="B41" s="14"/>
      <c r="C41" s="14"/>
      <c r="D41" s="14"/>
      <c r="E41" s="14"/>
      <c r="F41" s="14"/>
      <c r="G41" s="15">
        <v>0</v>
      </c>
    </row>
  </sheetData>
  <sheetProtection password="E768" sheet="1"/>
  <mergeCells count="37">
    <mergeCell ref="A1:G1"/>
    <mergeCell ref="A3:F3"/>
    <mergeCell ref="A5:F5"/>
    <mergeCell ref="A6:F6"/>
    <mergeCell ref="A7:F7"/>
    <mergeCell ref="A8:F8"/>
    <mergeCell ref="A9:F9"/>
    <mergeCell ref="A10:F10"/>
    <mergeCell ref="A11:F11"/>
    <mergeCell ref="A12:F12"/>
    <mergeCell ref="A13:F13"/>
    <mergeCell ref="A14:F14"/>
    <mergeCell ref="A15:F15"/>
    <mergeCell ref="A16:F16"/>
    <mergeCell ref="A17:F17"/>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40:F40"/>
    <mergeCell ref="A41:F41"/>
  </mergeCells>
  <printOptions/>
  <pageMargins left="0.7875" right="0.7875" top="0.7875" bottom="1.025" header="0.5118055555555555" footer="0.7875"/>
  <pageSetup firstPageNumber="1" useFirstPageNumber="1" horizontalDpi="300" verticalDpi="300" orientation="portrait" paperSize="9"/>
  <headerFooter alignWithMargins="0">
    <oddFooter>&amp;CSeite &amp;P</oddFooter>
  </headerFooter>
</worksheet>
</file>

<file path=xl/worksheets/sheet2.xml><?xml version="1.0" encoding="utf-8"?>
<worksheet xmlns="http://schemas.openxmlformats.org/spreadsheetml/2006/main" xmlns:r="http://schemas.openxmlformats.org/officeDocument/2006/relationships">
  <dimension ref="A1:G35"/>
  <sheetViews>
    <sheetView tabSelected="1" workbookViewId="0" topLeftCell="A13">
      <selection activeCell="F28" sqref="F28"/>
    </sheetView>
  </sheetViews>
  <sheetFormatPr defaultColWidth="12.57421875" defaultRowHeight="12.75"/>
  <cols>
    <col min="1" max="3" width="11.57421875" style="17" customWidth="1"/>
    <col min="4" max="4" width="13.00390625" style="17" customWidth="1"/>
    <col min="5" max="5" width="12.7109375" style="18" customWidth="1"/>
    <col min="6" max="6" width="11.57421875" style="18" customWidth="1"/>
    <col min="7" max="7" width="13.140625" style="19" customWidth="1"/>
    <col min="8" max="16384" width="11.57421875" style="17" customWidth="1"/>
  </cols>
  <sheetData>
    <row r="1" spans="1:7" s="21" customFormat="1" ht="12.75" customHeight="1">
      <c r="A1" s="20" t="s">
        <v>36</v>
      </c>
      <c r="B1" s="20"/>
      <c r="C1" s="20"/>
      <c r="D1" s="20"/>
      <c r="E1" s="20"/>
      <c r="F1" s="20"/>
      <c r="G1" s="20"/>
    </row>
    <row r="3" spans="5:6" ht="42" customHeight="1">
      <c r="E3" s="22" t="s">
        <v>37</v>
      </c>
      <c r="F3" s="22" t="s">
        <v>38</v>
      </c>
    </row>
    <row r="4" spans="1:7" s="23" customFormat="1" ht="42" customHeight="1">
      <c r="A4" s="23" t="s">
        <v>39</v>
      </c>
      <c r="G4" s="24"/>
    </row>
    <row r="5" spans="5:7" s="25" customFormat="1" ht="27.75" customHeight="1">
      <c r="E5" s="18"/>
      <c r="F5" s="18"/>
      <c r="G5" s="24"/>
    </row>
    <row r="6" spans="1:7" s="25" customFormat="1" ht="27.75" customHeight="1">
      <c r="A6" s="25" t="s">
        <v>40</v>
      </c>
      <c r="E6" s="18" t="str">
        <f>IF(Dateneingabe!G10&lt;68,"out of range",IF(Dateneingabe!G10&lt;75,375-((74-Dateneingabe!G10)*10),IF(Dateneingabe!G10&lt;84,487-((83-Dateneingabe!G10)*12.5),IF(Dateneingabe!G10&lt;89,560-(88-Dateneingabe!G10)*15,IF(Dateneingabe!G10=89,580,IF(Dateneingabe!G10=90,600,IF(Dateneingabe!G10=91,615,IF(Dateneingabe!G10=92,630,IF(Dateneingabe!G10&lt;99,750-((98-Dateneingabe!G10)*20),IF(Dateneingabe!G10&lt;106,925-((105-Dateneingabe!G10)*25),"out of range"))))))))))</f>
        <v>out of range</v>
      </c>
      <c r="F6" s="18">
        <f>IF(Dateneingabe!G21&gt;0,Dateneingabe!G21,Dateneingabe!G31)</f>
        <v>0</v>
      </c>
      <c r="G6" s="24" t="str">
        <f>IF(F6&lt;=E6,"OK","UMLADEN!")</f>
        <v>OK</v>
      </c>
    </row>
    <row r="7" spans="1:7" s="25" customFormat="1" ht="27.75" customHeight="1">
      <c r="A7" s="25" t="s">
        <v>41</v>
      </c>
      <c r="E7" s="18" t="str">
        <f>E6</f>
        <v>out of range</v>
      </c>
      <c r="F7" s="18">
        <f>IF(Dateneingabe!G22&gt;0,Dateneingabe!G22,Dateneingabe!G35-Dateneingabe!G31)</f>
        <v>0</v>
      </c>
      <c r="G7" s="24" t="str">
        <f>IF(F7&lt;=E7,"OK","UMLADEN!")</f>
        <v>OK</v>
      </c>
    </row>
    <row r="8" spans="1:7" s="25" customFormat="1" ht="27.75" customHeight="1">
      <c r="A8" s="25" t="s">
        <v>42</v>
      </c>
      <c r="E8" s="18" t="str">
        <f>IF(Dateneingabe!G11&lt;68,"out of range",IF(Dateneingabe!G11&lt;75,375-((74-Dateneingabe!G11)*10),IF(Dateneingabe!G11&lt;84,487-((83-Dateneingabe!G11)*12.5),IF(Dateneingabe!G11&lt;89,560-(88-Dateneingabe!G11)*15,IF(Dateneingabe!G11=89,580,IF(Dateneingabe!G11=90,600,IF(Dateneingabe!G11=91,615,IF(Dateneingabe!G11=92,630,IF(Dateneingabe!G11&lt;99,750-((98-Dateneingabe!G11)*20),IF(Dateneingabe!G11&lt;106,925-((105-Dateneingabe!G11)*25),"out of range"))))))))))</f>
        <v>out of range</v>
      </c>
      <c r="F8" s="18">
        <f>IF(Dateneingabe!G23&gt;0,Dateneingabe!G23,Dateneingabe!G32-F6)</f>
        <v>0</v>
      </c>
      <c r="G8" s="24" t="str">
        <f>IF(F8&lt;=E8,"OK","UMLADEN!")</f>
        <v>OK</v>
      </c>
    </row>
    <row r="9" spans="1:7" s="25" customFormat="1" ht="27.75" customHeight="1">
      <c r="A9" s="25" t="s">
        <v>43</v>
      </c>
      <c r="E9" s="18" t="str">
        <f>E8</f>
        <v>out of range</v>
      </c>
      <c r="F9" s="18">
        <f>IF(Dateneingabe!G24&gt;0,Dateneingabe!G24,Dateneingabe!G36-F10-F8)</f>
        <v>0</v>
      </c>
      <c r="G9" s="24" t="str">
        <f>IF(F9&lt;=E9,"OK","UMLADEN!")</f>
        <v>OK</v>
      </c>
    </row>
    <row r="10" spans="1:7" s="25" customFormat="1" ht="27.75" customHeight="1">
      <c r="A10" s="25" t="s">
        <v>44</v>
      </c>
      <c r="E10" s="18">
        <f>Dateneingabe!G6</f>
        <v>0</v>
      </c>
      <c r="F10" s="18">
        <f>SUM(F6:F7)</f>
        <v>0</v>
      </c>
      <c r="G10" s="24" t="str">
        <f>IF(F10&lt;=E10,"OK","UMLADEN!")</f>
        <v>OK</v>
      </c>
    </row>
    <row r="11" spans="1:7" s="25" customFormat="1" ht="27.75" customHeight="1">
      <c r="A11" s="25" t="s">
        <v>45</v>
      </c>
      <c r="E11" s="18">
        <f>Dateneingabe!G7</f>
        <v>0</v>
      </c>
      <c r="F11" s="18">
        <f>F8+F9</f>
        <v>0</v>
      </c>
      <c r="G11" s="24" t="str">
        <f>IF(F11&lt;=E11,"OK","UMLADEN!")</f>
        <v>OK</v>
      </c>
    </row>
    <row r="12" spans="1:7" s="25" customFormat="1" ht="27.75" customHeight="1">
      <c r="A12" s="25" t="s">
        <v>46</v>
      </c>
      <c r="E12" s="18">
        <f>Dateneingabe!G5</f>
        <v>0</v>
      </c>
      <c r="F12" s="18">
        <f>F10+F11</f>
        <v>0</v>
      </c>
      <c r="G12" s="24" t="str">
        <f>IF(F12&lt;=E12,"OK","UMLADEN!")</f>
        <v>OK</v>
      </c>
    </row>
    <row r="13" spans="1:7" s="25" customFormat="1" ht="27.75" customHeight="1">
      <c r="A13" s="25" t="s">
        <v>35</v>
      </c>
      <c r="E13" s="18">
        <f>IF(Dateneingabe!G9&gt;Dateneingabe!G16,Dateneingabe!G16,Dateneingabe!G9)</f>
        <v>0</v>
      </c>
      <c r="F13" s="18">
        <f>Dateneingabe!G41</f>
        <v>0</v>
      </c>
      <c r="G13" s="24" t="str">
        <f>IF(F13&lt;=E34,"zuwenig",IF(F13&lt;E13,"OK","zuviel"))</f>
        <v>zuwenig</v>
      </c>
    </row>
    <row r="14" spans="1:7" s="25" customFormat="1" ht="27.75" customHeight="1">
      <c r="A14" s="25" t="s">
        <v>47</v>
      </c>
      <c r="E14" s="18">
        <f>Dateneingabe!G8</f>
        <v>0</v>
      </c>
      <c r="F14" s="18">
        <f>F24-F13</f>
        <v>0</v>
      </c>
      <c r="G14" s="24" t="str">
        <f>IF(F14&lt;=E14,"OK","UMLADEN!")</f>
        <v>OK</v>
      </c>
    </row>
    <row r="15" spans="5:7" s="25" customFormat="1" ht="27.75" customHeight="1">
      <c r="E15" s="18"/>
      <c r="F15" s="18"/>
      <c r="G15" s="24"/>
    </row>
    <row r="16" spans="1:7" s="25" customFormat="1" ht="27.75" customHeight="1">
      <c r="A16" s="23" t="s">
        <v>48</v>
      </c>
      <c r="B16" s="23"/>
      <c r="C16" s="23"/>
      <c r="D16" s="23"/>
      <c r="E16" s="23"/>
      <c r="F16" s="23"/>
      <c r="G16" s="24"/>
    </row>
    <row r="17" spans="5:7" s="25" customFormat="1" ht="27.75" customHeight="1">
      <c r="E17" s="18"/>
      <c r="F17" s="18"/>
      <c r="G17" s="24"/>
    </row>
    <row r="18" spans="1:7" s="25" customFormat="1" ht="27.75" customHeight="1">
      <c r="A18" s="25" t="s">
        <v>49</v>
      </c>
      <c r="E18" s="18" t="str">
        <f>IF(Dateneingabe!G17&lt;68,"out of range",IF(Dateneingabe!G17&lt;75,375-((74-Dateneingabe!G17)*10),IF(Dateneingabe!G17&lt;84,487-((83-Dateneingabe!G17)*12.5),IF(Dateneingabe!G17&lt;89,560-(88-Dateneingabe!G17)*15,IF(Dateneingabe!G17=89,580,IF(Dateneingabe!G17=90,600,IF(Dateneingabe!G17=91,615,IF(Dateneingabe!G17=92,630,IF(Dateneingabe!G17&lt;99,750-((98-Dateneingabe!G17)*20),IF(Dateneingabe!G17&lt;106,925-((105-Dateneingabe!G17)*25),"out of range"))))))))))</f>
        <v>out of range</v>
      </c>
      <c r="F18" s="18">
        <f>IF(Dateneingabe!G25&gt;0,Dateneingabe!G25,Dateneingabe!G33)</f>
        <v>0</v>
      </c>
      <c r="G18" s="24" t="str">
        <f>IF(F18&lt;=E18,"OK","UMLADEN!")</f>
        <v>OK</v>
      </c>
    </row>
    <row r="19" spans="1:7" s="25" customFormat="1" ht="27.75" customHeight="1">
      <c r="A19" s="25" t="s">
        <v>50</v>
      </c>
      <c r="E19" s="18" t="str">
        <f>E18</f>
        <v>out of range</v>
      </c>
      <c r="F19" s="18">
        <f>IF(Dateneingabe!G26&gt;0,Dateneingabe!G26,Dateneingabe!G37-F18)</f>
        <v>0</v>
      </c>
      <c r="G19" s="24" t="str">
        <f>IF(F19&lt;=E19,"OK","UMLADEN!")</f>
        <v>OK</v>
      </c>
    </row>
    <row r="20" spans="1:7" s="25" customFormat="1" ht="27.75" customHeight="1">
      <c r="A20" s="25" t="s">
        <v>51</v>
      </c>
      <c r="E20" s="18">
        <f>IF(F20&gt;0,E19,0)</f>
        <v>0</v>
      </c>
      <c r="F20" s="18">
        <f>IF(Dateneingabe!G27&gt;0,Dateneingabe!G27,IF(Dateneingabe!G34&gt;0,Dateneingabe!G34-F18,0))</f>
        <v>0</v>
      </c>
      <c r="G20" s="24" t="str">
        <f>IF(F20&lt;=E20,"OK","UMLADEN!")</f>
        <v>OK</v>
      </c>
    </row>
    <row r="21" spans="1:7" s="25" customFormat="1" ht="27.75" customHeight="1">
      <c r="A21" s="25" t="s">
        <v>52</v>
      </c>
      <c r="E21" s="18">
        <f>IF(F21&gt;0,E20,0)</f>
        <v>0</v>
      </c>
      <c r="F21" s="18">
        <f>IF(Dateneingabe!G28&gt;0,Dateneingabe!G28,IF(Dateneingabe!G38&gt;0,Dateneingabe!G38-F22-F20,0))</f>
        <v>0</v>
      </c>
      <c r="G21" s="24" t="str">
        <f>IF(F21&lt;=E21,"OK","UMLADEN!")</f>
        <v>OK</v>
      </c>
    </row>
    <row r="22" spans="1:7" s="25" customFormat="1" ht="27.75" customHeight="1">
      <c r="A22" s="25" t="s">
        <v>53</v>
      </c>
      <c r="E22" s="18">
        <f>Dateneingabe!G14</f>
        <v>0</v>
      </c>
      <c r="F22" s="18">
        <f>F18+F19</f>
        <v>0</v>
      </c>
      <c r="G22" s="24" t="str">
        <f>IF(F22&lt;=E22,"OK","UMLADEN!")</f>
        <v>OK</v>
      </c>
    </row>
    <row r="23" spans="1:7" s="25" customFormat="1" ht="27.75" customHeight="1">
      <c r="A23" s="25" t="s">
        <v>54</v>
      </c>
      <c r="E23" s="18">
        <f>Dateneingabe!G15</f>
        <v>0</v>
      </c>
      <c r="F23" s="18">
        <f>F20+F21</f>
        <v>0</v>
      </c>
      <c r="G23" s="24" t="str">
        <f>IF(F23&lt;=E23,"OK","UMLADEN!")</f>
        <v>OK</v>
      </c>
    </row>
    <row r="24" spans="1:7" s="25" customFormat="1" ht="27.75" customHeight="1">
      <c r="A24" s="25" t="s">
        <v>46</v>
      </c>
      <c r="E24" s="18">
        <f>Dateneingabe!G13</f>
        <v>0</v>
      </c>
      <c r="F24" s="18">
        <f>F22+F23+F13</f>
        <v>0</v>
      </c>
      <c r="G24" s="24" t="str">
        <f>IF(F24&lt;=E24,"OK","UMLADEN!")</f>
        <v>OK</v>
      </c>
    </row>
    <row r="25" spans="5:7" s="25" customFormat="1" ht="27.75" customHeight="1">
      <c r="E25" s="18"/>
      <c r="F25" s="18"/>
      <c r="G25" s="24"/>
    </row>
    <row r="26" spans="1:7" s="25" customFormat="1" ht="27.75" customHeight="1">
      <c r="A26" s="23" t="s">
        <v>55</v>
      </c>
      <c r="B26" s="23"/>
      <c r="C26" s="23"/>
      <c r="D26" s="23"/>
      <c r="E26" s="23"/>
      <c r="F26" s="23"/>
      <c r="G26" s="24"/>
    </row>
    <row r="27" spans="5:7" s="25" customFormat="1" ht="12.75">
      <c r="E27" s="18"/>
      <c r="F27" s="18"/>
      <c r="G27" s="24"/>
    </row>
    <row r="28" spans="1:7" s="25" customFormat="1" ht="27.75" customHeight="1">
      <c r="A28" s="25" t="s">
        <v>46</v>
      </c>
      <c r="E28" s="18">
        <f>IF((E12+E24-E33)&gt;Dateneingabe!G12,Dateneingabe!G12,E12+E24-E33)</f>
        <v>0</v>
      </c>
      <c r="F28" s="18">
        <f>F24+F12-F13</f>
        <v>0</v>
      </c>
      <c r="G28" s="24" t="str">
        <f>IF(F28&lt;=E28,"OK","UMLADEN!")</f>
        <v>OK</v>
      </c>
    </row>
    <row r="29" spans="5:7" s="25" customFormat="1" ht="12.75">
      <c r="E29" s="18"/>
      <c r="F29" s="18"/>
      <c r="G29" s="24"/>
    </row>
    <row r="30" spans="5:7" s="25" customFormat="1" ht="12.75">
      <c r="E30" s="18"/>
      <c r="F30" s="18"/>
      <c r="G30" s="24"/>
    </row>
    <row r="31" spans="5:7" s="25" customFormat="1" ht="12.75">
      <c r="E31" s="18"/>
      <c r="F31" s="18"/>
      <c r="G31" s="24"/>
    </row>
    <row r="32" spans="1:7" s="25" customFormat="1" ht="12.75">
      <c r="A32" s="26" t="s">
        <v>56</v>
      </c>
      <c r="B32" s="26"/>
      <c r="C32" s="26"/>
      <c r="D32" s="26"/>
      <c r="E32" s="27"/>
      <c r="F32" s="18"/>
      <c r="G32" s="24"/>
    </row>
    <row r="33" spans="1:5" ht="12.75" customHeight="1">
      <c r="A33" s="28" t="s">
        <v>57</v>
      </c>
      <c r="B33" s="28"/>
      <c r="C33" s="28"/>
      <c r="D33" s="28"/>
      <c r="E33" s="27">
        <f>IF(Dateneingabe!G9&gt;Dateneingabe!G16,Dateneingabe!G9,Dateneingabe!G16)</f>
        <v>0</v>
      </c>
    </row>
    <row r="34" spans="1:5" ht="12.75" customHeight="1">
      <c r="A34" s="28" t="s">
        <v>58</v>
      </c>
      <c r="B34" s="28"/>
      <c r="C34" s="28"/>
      <c r="D34" s="28"/>
      <c r="E34" s="27">
        <f>IF(F28*0.04&gt;25,25,F28*0.04)</f>
        <v>0</v>
      </c>
    </row>
    <row r="35" spans="1:4" ht="12.75">
      <c r="A35" s="25"/>
      <c r="B35" s="25"/>
      <c r="C35" s="25"/>
      <c r="D35" s="25"/>
    </row>
  </sheetData>
  <sheetProtection selectLockedCells="1" selectUnlockedCells="1"/>
  <mergeCells count="30">
    <mergeCell ref="A1:G1"/>
    <mergeCell ref="A3:D3"/>
    <mergeCell ref="A4:F4"/>
    <mergeCell ref="A6:D6"/>
    <mergeCell ref="A7:D7"/>
    <mergeCell ref="A8:D8"/>
    <mergeCell ref="A9:D9"/>
    <mergeCell ref="A10:D10"/>
    <mergeCell ref="A11:D11"/>
    <mergeCell ref="A12:D12"/>
    <mergeCell ref="A13:D13"/>
    <mergeCell ref="A14:D14"/>
    <mergeCell ref="A16:F16"/>
    <mergeCell ref="A18:D18"/>
    <mergeCell ref="A19:D19"/>
    <mergeCell ref="A20:D20"/>
    <mergeCell ref="A21:D21"/>
    <mergeCell ref="A22:D22"/>
    <mergeCell ref="A23:D23"/>
    <mergeCell ref="A24:D24"/>
    <mergeCell ref="A25:D25"/>
    <mergeCell ref="A26:F26"/>
    <mergeCell ref="A28:D28"/>
    <mergeCell ref="A29:D29"/>
    <mergeCell ref="A30:D30"/>
    <mergeCell ref="A31:D31"/>
    <mergeCell ref="A32:D32"/>
    <mergeCell ref="A33:D33"/>
    <mergeCell ref="A34:D34"/>
    <mergeCell ref="A35:D35"/>
  </mergeCells>
  <printOptions/>
  <pageMargins left="0.7875" right="0.7875" top="0.7875" bottom="1.025" header="0.5118055555555555" footer="0.7875"/>
  <pageSetup horizontalDpi="300" verticalDpi="300" orientation="portrait" paperSize="9"/>
  <headerFooter alignWithMargins="0">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2021-03-23T11:54:41Z</dcterms:created>
  <dcterms:modified xsi:type="dcterms:W3CDTF">2021-03-30T07:44:49Z</dcterms:modified>
  <cp:category/>
  <cp:version/>
  <cp:contentType/>
  <cp:contentStatus/>
  <cp:revision>57</cp:revision>
</cp:coreProperties>
</file>